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L86" i="4"/>
  <c r="J86" i="4"/>
  <c r="H86" i="4"/>
  <c r="BB10" i="4"/>
  <c r="P10" i="4"/>
  <c r="B10" i="4"/>
  <c r="AT8" i="4"/>
  <c r="W8" i="4"/>
  <c r="P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<sst xmlns="http://schemas.openxmlformats.org/spreadsheetml/2006/main" count="240" uniqueCount="123">
  <si>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</si>
  <si>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</si>
  <si>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</si>
  <si>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</si>
  <si>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</si>
  <si>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</si>
  <si>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</si>
  <si>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</si>
  <si>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</si>
  <si>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</si>
  <si>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</si>
  <si>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</si>
  <si>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</si>
  <si>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</si>
  <si>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</si>
  <si>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</si>
  <si>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</si>
  <si>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</si>
  <si>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</si>
  <si>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</si>
  <si>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</si>
  <si>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</si>
  <si>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</si>
  <si>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</si>
  <si>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</si>
  <si>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</si>
  <si>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</si>
  <si>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</si>
  <si>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</si>
  <si>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</si>
  <si>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</si>
  <si>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</si>
  <si>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</si>
  <si>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</si>
  <si>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</si>
  <si>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</si>
  <si>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</si>
  <si>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</si>
  <si>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</si>
  <si>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</si>
  <si>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</si>
  <si>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</si>
  <si>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</si>
  <si>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</si>
  <si>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</si>
  <si>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</si>
  <si>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</si>
  <si>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</si>
  <si>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</si>
  <si>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</si>
  <si>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</si>
  <si>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</si>
  <si>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</si>
  <si>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</si>
  <si>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</si>
  <si>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</si>
  <si>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</si>
  <si>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</si>
  <si>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</si>
  <si>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</si>
  <si>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</si>
  <si>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</si>
  <si>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</si>
  <si>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</si>
  <si>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</si>
  <si>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</si>
  <si>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</si>
  <si>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</si>
  <si>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</si>
  <si>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</si>
  <si>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</si>
  <si>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</si>
  <si>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</si>
  <si>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</si>
  <si>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</si>
  <si>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</si>
  <si>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</si>
  <si>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</si>
  <si>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</si>
  <si>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</si>
  <si>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</si>
  <si>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</si>
  <si>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</si>
  <si>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</si>
  <si>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</si>
  <si>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</si>
  <si>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</si>
  <si>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</si>
  <si>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</si>
  <si>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</si>
  <si>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</si>
  <si>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</si>
  <si>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</si>
  <si>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</si>
  <si>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</si>
  <si>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</si>
  <si>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</si>
  <si>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</si>
  <si>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</si>
  <si>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</si>
  <si>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</si>
  <si>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</si>
  <si>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</si>
  <si>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</si>
  <si>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</si>
  <si>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</si>
  <si>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</si>
  <si>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</si>
  <si>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川越市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</si>
  <si>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</si>
  <si>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</si>
  <si>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</si>
  <si>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</si>
  <si>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</si>
  <si>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</si>
  <si>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</si>
  <si>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</si>
  <si>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</si>
  <si>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</si>
  <si>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</si>
  <si>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全体的に経営の健全性は保たれており、類似団体と比較しても経営状況は概ね良好であると言えます。
　課題としては、管路や保有資産の老朽化が進んでいることであり、資産を健全に保つための長期的な計画の策定と、併せて必要な費用を計上することです。</t>
    <rPh sb="1" eb="4">
      <t>ゼンタイテキ</t>
    </rPh>
    <rPh sb="5" eb="7">
      <t>ケイエイ</t>
    </rPh>
    <rPh sb="8" eb="11">
      <t>ケンゼンセイ</t>
    </rPh>
    <rPh sb="12" eb="13">
      <t>タモ</t>
    </rPh>
    <rPh sb="19" eb="21">
      <t>ルイジ</t>
    </rPh>
    <rPh sb="21" eb="23">
      <t>ダンタイ</t>
    </rPh>
    <rPh sb="24" eb="26">
      <t>ヒカク</t>
    </rPh>
    <rPh sb="29" eb="31">
      <t>ケイエイ</t>
    </rPh>
    <rPh sb="31" eb="33">
      <t>ジョウキョウ</t>
    </rPh>
    <rPh sb="34" eb="35">
      <t>オオム</t>
    </rPh>
    <rPh sb="36" eb="38">
      <t>リョウコウ</t>
    </rPh>
    <rPh sb="42" eb="43">
      <t>イ</t>
    </rPh>
    <rPh sb="49" eb="51">
      <t>カダイ</t>
    </rPh>
    <rPh sb="56" eb="58">
      <t>カンロ</t>
    </rPh>
    <rPh sb="59" eb="61">
      <t>ホユウ</t>
    </rPh>
    <rPh sb="61" eb="63">
      <t>シサン</t>
    </rPh>
    <rPh sb="64" eb="67">
      <t>ロウキュウカ</t>
    </rPh>
    <rPh sb="68" eb="69">
      <t>スス</t>
    </rPh>
    <rPh sb="79" eb="81">
      <t>シサン</t>
    </rPh>
    <rPh sb="82" eb="84">
      <t>ケンゼン</t>
    </rPh>
    <rPh sb="85" eb="86">
      <t>タモ</t>
    </rPh>
    <rPh sb="90" eb="93">
      <t>チョウキテキ</t>
    </rPh>
    <rPh sb="94" eb="96">
      <t>ケイカク</t>
    </rPh>
    <rPh sb="97" eb="99">
      <t>サクテイ</t>
    </rPh>
    <rPh sb="101" eb="102">
      <t>アワ</t>
    </rPh>
    <rPh sb="104" eb="106">
      <t>ヒツヨウ</t>
    </rPh>
    <rPh sb="107" eb="109">
      <t>ヒヨウ</t>
    </rPh>
    <rPh sb="110" eb="112">
      <t>ケイジョウ</t>
    </rPh>
    <phoneticPr fontId="7"/>
  </si>
  <si>
    <t xml:space="preserve">①経常収支比率
　使用料改定の効果により100％を上回り、増加傾向です。類似団体と比較して同程度ですが、今後は使用水量が減少して使用料収入が減少することが見込まれ、長期的な視点で考えていく必要があります。
③流動比率
　会計基準の見直しにより平成26年度に200％を割り込みましたが、100％を大きく上回り適正な状態です。短期的な支払能力があり、問題ありません。
④企業債残高対事業規模比率
　類似団体との比較し、かなり低い水準で、毎年企業債残高も減少しています。必要な更新が適切に実施できているか検証が必要です。
⑤経費回収率
　平成21年度から平成24年度にかけて行った使用料改定の効果等により、100％を上回るようになりました。平成28年度は、減価償却費等の増加により、経費回収率は減少しています。
⑥汚水処理原価
　埼玉県の流域下水道へ支払う処理費用は、スケールメリットにより、類似団体と比べ安価に抑えられています。今後、県の処理単価に見直しがあると大きく影響を受けることになります。費用削減のため、不明水対策等を更に進める必要があります。
⑧水洗化率
　類似団体と比較して、良好な数値となっています。今後も、普及を促進していきます。
</t>
    <rPh sb="9" eb="11">
      <t>シヨウ</t>
    </rPh>
    <rPh sb="86" eb="88">
      <t>シテン</t>
    </rPh>
    <rPh sb="89" eb="90">
      <t>カンガ</t>
    </rPh>
    <rPh sb="161" eb="164">
      <t>タンキテキ</t>
    </rPh>
    <rPh sb="165" eb="167">
      <t>シハライ</t>
    </rPh>
    <rPh sb="167" eb="169">
      <t>ノウリョク</t>
    </rPh>
    <rPh sb="173" eb="175">
      <t>モンダイ</t>
    </rPh>
    <rPh sb="212" eb="214">
      <t>スイジュン</t>
    </rPh>
    <rPh sb="216" eb="218">
      <t>マイトシ</t>
    </rPh>
    <rPh sb="218" eb="220">
      <t>キギョウ</t>
    </rPh>
    <rPh sb="220" eb="221">
      <t>サイ</t>
    </rPh>
    <rPh sb="221" eb="223">
      <t>ザンダカ</t>
    </rPh>
    <rPh sb="224" eb="226">
      <t>ゲンショウ</t>
    </rPh>
    <rPh sb="238" eb="240">
      <t>テキセツ</t>
    </rPh>
    <rPh sb="241" eb="243">
      <t>ジッシ</t>
    </rPh>
    <rPh sb="284" eb="285">
      <t>オコナ</t>
    </rPh>
    <rPh sb="287" eb="290">
      <t>シヨウリョウ</t>
    </rPh>
    <rPh sb="317" eb="319">
      <t>ヘイセイ</t>
    </rPh>
    <rPh sb="321" eb="323">
      <t>ネンド</t>
    </rPh>
    <rPh sb="325" eb="327">
      <t>ゲンカ</t>
    </rPh>
    <rPh sb="327" eb="329">
      <t>ショウキャク</t>
    </rPh>
    <rPh sb="329" eb="330">
      <t>ヒ</t>
    </rPh>
    <rPh sb="330" eb="331">
      <t>トウ</t>
    </rPh>
    <rPh sb="332" eb="334">
      <t>ゾウカ</t>
    </rPh>
    <rPh sb="338" eb="340">
      <t>ケイヒ</t>
    </rPh>
    <rPh sb="340" eb="342">
      <t>カイシュウ</t>
    </rPh>
    <rPh sb="342" eb="343">
      <t>リツ</t>
    </rPh>
    <rPh sb="344" eb="346">
      <t>ゲンショウ</t>
    </rPh>
    <rPh sb="366" eb="368">
      <t>リュウイキ</t>
    </rPh>
    <rPh sb="368" eb="371">
      <t>ゲスイドウ</t>
    </rPh>
    <rPh sb="375" eb="377">
      <t>ショリ</t>
    </rPh>
    <rPh sb="393" eb="395">
      <t>ルイジ</t>
    </rPh>
    <rPh sb="395" eb="397">
      <t>ダンタイ</t>
    </rPh>
    <rPh sb="398" eb="399">
      <t>クラ</t>
    </rPh>
    <rPh sb="459" eb="460">
      <t>トウ</t>
    </rPh>
    <rPh sb="487" eb="489">
      <t>ヒカク</t>
    </rPh>
    <rPh sb="505" eb="507">
      <t>コンゴ</t>
    </rPh>
    <phoneticPr fontId="7"/>
  </si>
  <si>
    <t xml:space="preserve">①有形固定資産減価償却率
　類似団体との比較では同程度ですが、この3年間で数値が大きく増加しています。計画的な償却対象資産の更新が必要です。
②管渠老朽化率
　平成27年度決算から管渠延長は、更新延長を除いた延長に改めました。類似団体と大きな差はありませんが、これから更新時期を迎える管渠が多く、老朽化率が高くなっていくことが見込まれています。計画的に更新を進めていく必要があります。
③管渠改善率
　類似団体より改善割合は高いものの、老朽化が進行していくことも明らかなため、積極的に取り組んでいく必要があります。老朽管の状態を把握し、必要に応じて更新・改善ができるよう、調査・解析を進めていきます。また、実施にあたっての計画と財源確保について、検討を進める必要があります。
</t>
    <rPh sb="90" eb="92">
      <t>カンキョ</t>
    </rPh>
    <rPh sb="92" eb="94">
      <t>エンチョウ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</si>
</sst>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0.41</c:v>
                </c:pt>
                <c:pt idx="1">
                  <c:v>0.19</c:v>
                </c:pt>
                <c:pt idx="2">
                  <c:v>0.27</c:v>
                </c:pt>
                <c:pt idx="3">
                  <c:v>0.31</c:v>
                </c:pt>
                <c:pt idx="4">
                  <c:v>0.23</c:v>
                </c:pt>
              </c:numCache>
            </c:numRef>
          </c:val>
        </c:ser>
        <c:dLbls>
          <c:showLegendKey val="0"/>
          <c:showVal val="0"/>
          <c:showCatName val="0"/>
          <c:showSerName val="0"/>
          <c:showPercent val="0"/>
          <c:showBubbleSize val="0"/>
        </c:dLbls>
        <c:gapWidth val="150"/>
        <c:axId val="113407872"/>
        <c:axId val="1134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ser>
        <c:dLbls>
          <c:showLegendKey val="0"/>
          <c:showVal val="0"/>
          <c:showCatName val="0"/>
          <c:showSerName val="0"/>
          <c:showPercent val="0"/>
          <c:showBubbleSize val="0"/>
        </c:dLbls>
        <c:marker val="1"/>
        <c:smooth val="0"/>
        <c:axId val="113407872"/>
        <c:axId val="113426432"/>
      </c:lineChart>
      <c:dateAx>
        <c:axId val="113407872"/>
        <c:scaling>
          <c:orientation val="minMax"/>
        </c:scaling>
        <c:delete val="1"/>
        <c:axPos val="b"/>
        <c:numFmt formatCode="ge" sourceLinked="1"/>
        <c:majorTickMark val="none"/>
        <c:minorTickMark val="none"/>
        <c:tickLblPos val="none"/>
        <c:crossAx val="113426432"/>
        <c:crosses val="autoZero"/>
        <c:auto val="1"/>
        <c:lblOffset val="100"/>
        <c:baseTimeUnit val="years"/>
      </c:dateAx>
      <c:valAx>
        <c:axId val="1134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805824"/>
        <c:axId val="778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ser>
        <c:dLbls>
          <c:showLegendKey val="0"/>
          <c:showVal val="0"/>
          <c:showCatName val="0"/>
          <c:showSerName val="0"/>
          <c:showPercent val="0"/>
          <c:showBubbleSize val="0"/>
        </c:dLbls>
        <c:marker val="1"/>
        <c:smooth val="0"/>
        <c:axId val="77805824"/>
        <c:axId val="77832576"/>
      </c:lineChart>
      <c:dateAx>
        <c:axId val="77805824"/>
        <c:scaling>
          <c:orientation val="minMax"/>
        </c:scaling>
        <c:delete val="1"/>
        <c:axPos val="b"/>
        <c:numFmt formatCode="ge" sourceLinked="1"/>
        <c:majorTickMark val="none"/>
        <c:minorTickMark val="none"/>
        <c:tickLblPos val="none"/>
        <c:crossAx val="77832576"/>
        <c:crosses val="autoZero"/>
        <c:auto val="1"/>
        <c:lblOffset val="100"/>
        <c:baseTimeUnit val="years"/>
      </c:dateAx>
      <c:valAx>
        <c:axId val="778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97.74</c:v>
                </c:pt>
                <c:pt idx="1">
                  <c:v>97.69</c:v>
                </c:pt>
                <c:pt idx="2">
                  <c:v>97.76</c:v>
                </c:pt>
                <c:pt idx="3">
                  <c:v>97.86</c:v>
                </c:pt>
                <c:pt idx="4">
                  <c:v>97.52</c:v>
                </c:pt>
              </c:numCache>
            </c:numRef>
          </c:val>
        </c:ser>
        <c:dLbls>
          <c:showLegendKey val="0"/>
          <c:showVal val="0"/>
          <c:showCatName val="0"/>
          <c:showSerName val="0"/>
          <c:showPercent val="0"/>
          <c:showBubbleSize val="0"/>
        </c:dLbls>
        <c:gapWidth val="150"/>
        <c:axId val="77870976"/>
        <c:axId val="778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ser>
        <c:dLbls>
          <c:showLegendKey val="0"/>
          <c:showVal val="0"/>
          <c:showCatName val="0"/>
          <c:showSerName val="0"/>
          <c:showPercent val="0"/>
          <c:showBubbleSize val="0"/>
        </c:dLbls>
        <c:marker val="1"/>
        <c:smooth val="0"/>
        <c:axId val="77870976"/>
        <c:axId val="77873152"/>
      </c:lineChart>
      <c:dateAx>
        <c:axId val="77870976"/>
        <c:scaling>
          <c:orientation val="minMax"/>
        </c:scaling>
        <c:delete val="1"/>
        <c:axPos val="b"/>
        <c:numFmt formatCode="ge" sourceLinked="1"/>
        <c:majorTickMark val="none"/>
        <c:minorTickMark val="none"/>
        <c:tickLblPos val="none"/>
        <c:crossAx val="77873152"/>
        <c:crosses val="autoZero"/>
        <c:auto val="1"/>
        <c:lblOffset val="100"/>
        <c:baseTimeUnit val="years"/>
      </c:dateAx>
      <c:valAx>
        <c:axId val="778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100.4</c:v>
                </c:pt>
                <c:pt idx="1">
                  <c:v>102.1</c:v>
                </c:pt>
                <c:pt idx="2">
                  <c:v>104.46</c:v>
                </c:pt>
                <c:pt idx="3">
                  <c:v>105.45</c:v>
                </c:pt>
                <c:pt idx="4">
                  <c:v>106.18</c:v>
                </c:pt>
              </c:numCache>
            </c:numRef>
          </c:val>
        </c:ser>
        <c:dLbls>
          <c:showLegendKey val="0"/>
          <c:showVal val="0"/>
          <c:showCatName val="0"/>
          <c:showSerName val="0"/>
          <c:showPercent val="0"/>
          <c:showBubbleSize val="0"/>
        </c:dLbls>
        <c:gapWidth val="150"/>
        <c:axId val="77678080"/>
        <c:axId val="776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104.06</c:v>
                </c:pt>
                <c:pt idx="1">
                  <c:v>104.3</c:v>
                </c:pt>
                <c:pt idx="2">
                  <c:v>104.63</c:v>
                </c:pt>
                <c:pt idx="3">
                  <c:v>105.91</c:v>
                </c:pt>
                <c:pt idx="4">
                  <c:v>106.96</c:v>
                </c:pt>
              </c:numCache>
            </c:numRef>
          </c:val>
          <c:smooth val="0"/>
        </c:ser>
        <c:dLbls>
          <c:showLegendKey val="0"/>
          <c:showVal val="0"/>
          <c:showCatName val="0"/>
          <c:showSerName val="0"/>
          <c:showPercent val="0"/>
          <c:showBubbleSize val="0"/>
        </c:dLbls>
        <c:marker val="1"/>
        <c:smooth val="0"/>
        <c:axId val="77678080"/>
        <c:axId val="77680000"/>
      </c:lineChart>
      <c:dateAx>
        <c:axId val="77678080"/>
        <c:scaling>
          <c:orientation val="minMax"/>
        </c:scaling>
        <c:delete val="1"/>
        <c:axPos val="b"/>
        <c:numFmt formatCode="ge" sourceLinked="1"/>
        <c:majorTickMark val="none"/>
        <c:minorTickMark val="none"/>
        <c:tickLblPos val="none"/>
        <c:crossAx val="77680000"/>
        <c:crosses val="autoZero"/>
        <c:auto val="1"/>
        <c:lblOffset val="100"/>
        <c:baseTimeUnit val="years"/>
      </c:dateAx>
      <c:valAx>
        <c:axId val="776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16.41</c:v>
                </c:pt>
                <c:pt idx="1">
                  <c:v>18.02</c:v>
                </c:pt>
                <c:pt idx="2">
                  <c:v>25.71</c:v>
                </c:pt>
                <c:pt idx="3">
                  <c:v>27.57</c:v>
                </c:pt>
                <c:pt idx="4">
                  <c:v>29.61</c:v>
                </c:pt>
              </c:numCache>
            </c:numRef>
          </c:val>
        </c:ser>
        <c:dLbls>
          <c:showLegendKey val="0"/>
          <c:showVal val="0"/>
          <c:showCatName val="0"/>
          <c:showSerName val="0"/>
          <c:showPercent val="0"/>
          <c:showBubbleSize val="0"/>
        </c:dLbls>
        <c:gapWidth val="150"/>
        <c:axId val="77710464"/>
        <c:axId val="777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17.25</c:v>
                </c:pt>
                <c:pt idx="1">
                  <c:v>17.37</c:v>
                </c:pt>
                <c:pt idx="2">
                  <c:v>25.54</c:v>
                </c:pt>
                <c:pt idx="3">
                  <c:v>22.87</c:v>
                </c:pt>
                <c:pt idx="4">
                  <c:v>28.42</c:v>
                </c:pt>
              </c:numCache>
            </c:numRef>
          </c:val>
          <c:smooth val="0"/>
        </c:ser>
        <c:dLbls>
          <c:showLegendKey val="0"/>
          <c:showVal val="0"/>
          <c:showCatName val="0"/>
          <c:showSerName val="0"/>
          <c:showPercent val="0"/>
          <c:showBubbleSize val="0"/>
        </c:dLbls>
        <c:marker val="1"/>
        <c:smooth val="0"/>
        <c:axId val="77710464"/>
        <c:axId val="77712384"/>
      </c:lineChart>
      <c:dateAx>
        <c:axId val="77710464"/>
        <c:scaling>
          <c:orientation val="minMax"/>
        </c:scaling>
        <c:delete val="1"/>
        <c:axPos val="b"/>
        <c:numFmt formatCode="ge" sourceLinked="1"/>
        <c:majorTickMark val="none"/>
        <c:minorTickMark val="none"/>
        <c:tickLblPos val="none"/>
        <c:crossAx val="77712384"/>
        <c:crosses val="autoZero"/>
        <c:auto val="1"/>
        <c:lblOffset val="100"/>
        <c:baseTimeUnit val="years"/>
      </c:dateAx>
      <c:valAx>
        <c:axId val="777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4.68</c:v>
                </c:pt>
                <c:pt idx="1">
                  <c:v>5.66</c:v>
                </c:pt>
                <c:pt idx="2">
                  <c:v>6.31</c:v>
                </c:pt>
                <c:pt idx="3">
                  <c:v>1.52</c:v>
                </c:pt>
                <c:pt idx="4">
                  <c:v>3.77</c:v>
                </c:pt>
              </c:numCache>
            </c:numRef>
          </c:val>
        </c:ser>
        <c:dLbls>
          <c:showLegendKey val="0"/>
          <c:showVal val="0"/>
          <c:showCatName val="0"/>
          <c:showSerName val="0"/>
          <c:showPercent val="0"/>
          <c:showBubbleSize val="0"/>
        </c:dLbls>
        <c:gapWidth val="150"/>
        <c:axId val="77464320"/>
        <c:axId val="774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1.32</c:v>
                </c:pt>
                <c:pt idx="1">
                  <c:v>1.51</c:v>
                </c:pt>
                <c:pt idx="2">
                  <c:v>1.39</c:v>
                </c:pt>
                <c:pt idx="3">
                  <c:v>1.2</c:v>
                </c:pt>
                <c:pt idx="4">
                  <c:v>3.01</c:v>
                </c:pt>
              </c:numCache>
            </c:numRef>
          </c:val>
          <c:smooth val="0"/>
        </c:ser>
        <c:dLbls>
          <c:showLegendKey val="0"/>
          <c:showVal val="0"/>
          <c:showCatName val="0"/>
          <c:showSerName val="0"/>
          <c:showPercent val="0"/>
          <c:showBubbleSize val="0"/>
        </c:dLbls>
        <c:marker val="1"/>
        <c:smooth val="0"/>
        <c:axId val="77464320"/>
        <c:axId val="77466240"/>
      </c:lineChart>
      <c:dateAx>
        <c:axId val="77464320"/>
        <c:scaling>
          <c:orientation val="minMax"/>
        </c:scaling>
        <c:delete val="1"/>
        <c:axPos val="b"/>
        <c:numFmt formatCode="ge" sourceLinked="1"/>
        <c:majorTickMark val="none"/>
        <c:minorTickMark val="none"/>
        <c:tickLblPos val="none"/>
        <c:crossAx val="77466240"/>
        <c:crosses val="autoZero"/>
        <c:auto val="1"/>
        <c:lblOffset val="100"/>
        <c:baseTimeUnit val="years"/>
      </c:dateAx>
      <c:valAx>
        <c:axId val="774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505280"/>
        <c:axId val="775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4.34</c:v>
                </c:pt>
                <c:pt idx="1">
                  <c:v>4.88</c:v>
                </c:pt>
                <c:pt idx="2">
                  <c:v>0.1</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77505280"/>
        <c:axId val="77507200"/>
      </c:lineChart>
      <c:dateAx>
        <c:axId val="77505280"/>
        <c:scaling>
          <c:orientation val="minMax"/>
        </c:scaling>
        <c:delete val="1"/>
        <c:axPos val="b"/>
        <c:numFmt formatCode="ge" sourceLinked="1"/>
        <c:majorTickMark val="none"/>
        <c:minorTickMark val="none"/>
        <c:tickLblPos val="none"/>
        <c:crossAx val="77507200"/>
        <c:crosses val="autoZero"/>
        <c:auto val="1"/>
        <c:lblOffset val="100"/>
        <c:baseTimeUnit val="years"/>
      </c:dateAx>
      <c:valAx>
        <c:axId val="775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233.47</c:v>
                </c:pt>
                <c:pt idx="1">
                  <c:v>205.73</c:v>
                </c:pt>
                <c:pt idx="2">
                  <c:v>177.2</c:v>
                </c:pt>
                <c:pt idx="3">
                  <c:v>189.71</c:v>
                </c:pt>
                <c:pt idx="4">
                  <c:v>222.14</c:v>
                </c:pt>
              </c:numCache>
            </c:numRef>
          </c:val>
        </c:ser>
        <c:dLbls>
          <c:showLegendKey val="0"/>
          <c:showVal val="0"/>
          <c:showCatName val="0"/>
          <c:showSerName val="0"/>
          <c:showPercent val="0"/>
          <c:showBubbleSize val="0"/>
        </c:dLbls>
        <c:gapWidth val="150"/>
        <c:axId val="77554048"/>
        <c:axId val="775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238.87</c:v>
                </c:pt>
                <c:pt idx="1">
                  <c:v>271.23</c:v>
                </c:pt>
                <c:pt idx="2">
                  <c:v>72.66</c:v>
                </c:pt>
                <c:pt idx="3">
                  <c:v>66.900000000000006</c:v>
                </c:pt>
                <c:pt idx="4">
                  <c:v>72.739999999999995</c:v>
                </c:pt>
              </c:numCache>
            </c:numRef>
          </c:val>
          <c:smooth val="0"/>
        </c:ser>
        <c:dLbls>
          <c:showLegendKey val="0"/>
          <c:showVal val="0"/>
          <c:showCatName val="0"/>
          <c:showSerName val="0"/>
          <c:showPercent val="0"/>
          <c:showBubbleSize val="0"/>
        </c:dLbls>
        <c:marker val="1"/>
        <c:smooth val="0"/>
        <c:axId val="77554048"/>
        <c:axId val="77555968"/>
      </c:lineChart>
      <c:dateAx>
        <c:axId val="77554048"/>
        <c:scaling>
          <c:orientation val="minMax"/>
        </c:scaling>
        <c:delete val="1"/>
        <c:axPos val="b"/>
        <c:numFmt formatCode="ge" sourceLinked="1"/>
        <c:majorTickMark val="none"/>
        <c:minorTickMark val="none"/>
        <c:tickLblPos val="none"/>
        <c:crossAx val="77555968"/>
        <c:crosses val="autoZero"/>
        <c:auto val="1"/>
        <c:lblOffset val="100"/>
        <c:baseTimeUnit val="years"/>
      </c:dateAx>
      <c:valAx>
        <c:axId val="775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164.81</c:v>
                </c:pt>
                <c:pt idx="1">
                  <c:v>146.19999999999999</c:v>
                </c:pt>
                <c:pt idx="2">
                  <c:v>153.47</c:v>
                </c:pt>
                <c:pt idx="3">
                  <c:v>172.76</c:v>
                </c:pt>
                <c:pt idx="4">
                  <c:v>182.89</c:v>
                </c:pt>
              </c:numCache>
            </c:numRef>
          </c:val>
        </c:ser>
        <c:dLbls>
          <c:showLegendKey val="0"/>
          <c:showVal val="0"/>
          <c:showCatName val="0"/>
          <c:showSerName val="0"/>
          <c:showPercent val="0"/>
          <c:showBubbleSize val="0"/>
        </c:dLbls>
        <c:gapWidth val="150"/>
        <c:axId val="77590528"/>
        <c:axId val="775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ser>
        <c:dLbls>
          <c:showLegendKey val="0"/>
          <c:showVal val="0"/>
          <c:showCatName val="0"/>
          <c:showSerName val="0"/>
          <c:showPercent val="0"/>
          <c:showBubbleSize val="0"/>
        </c:dLbls>
        <c:marker val="1"/>
        <c:smooth val="0"/>
        <c:axId val="77590528"/>
        <c:axId val="77592448"/>
      </c:lineChart>
      <c:dateAx>
        <c:axId val="77590528"/>
        <c:scaling>
          <c:orientation val="minMax"/>
        </c:scaling>
        <c:delete val="1"/>
        <c:axPos val="b"/>
        <c:numFmt formatCode="ge" sourceLinked="1"/>
        <c:majorTickMark val="none"/>
        <c:minorTickMark val="none"/>
        <c:tickLblPos val="none"/>
        <c:crossAx val="77592448"/>
        <c:crosses val="autoZero"/>
        <c:auto val="1"/>
        <c:lblOffset val="100"/>
        <c:baseTimeUnit val="years"/>
      </c:dateAx>
      <c:valAx>
        <c:axId val="775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100.66</c:v>
                </c:pt>
                <c:pt idx="1">
                  <c:v>105.89</c:v>
                </c:pt>
                <c:pt idx="2">
                  <c:v>106.38</c:v>
                </c:pt>
                <c:pt idx="3">
                  <c:v>108.64</c:v>
                </c:pt>
                <c:pt idx="4">
                  <c:v>102.29</c:v>
                </c:pt>
              </c:numCache>
            </c:numRef>
          </c:val>
        </c:ser>
        <c:dLbls>
          <c:showLegendKey val="0"/>
          <c:showVal val="0"/>
          <c:showCatName val="0"/>
          <c:showSerName val="0"/>
          <c:showPercent val="0"/>
          <c:showBubbleSize val="0"/>
        </c:dLbls>
        <c:gapWidth val="150"/>
        <c:axId val="77630848"/>
        <c:axId val="776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ser>
        <c:dLbls>
          <c:showLegendKey val="0"/>
          <c:showVal val="0"/>
          <c:showCatName val="0"/>
          <c:showSerName val="0"/>
          <c:showPercent val="0"/>
          <c:showBubbleSize val="0"/>
        </c:dLbls>
        <c:marker val="1"/>
        <c:smooth val="0"/>
        <c:axId val="77630848"/>
        <c:axId val="77633024"/>
      </c:lineChart>
      <c:dateAx>
        <c:axId val="77630848"/>
        <c:scaling>
          <c:orientation val="minMax"/>
        </c:scaling>
        <c:delete val="1"/>
        <c:axPos val="b"/>
        <c:numFmt formatCode="ge" sourceLinked="1"/>
        <c:majorTickMark val="none"/>
        <c:minorTickMark val="none"/>
        <c:tickLblPos val="none"/>
        <c:crossAx val="77633024"/>
        <c:crosses val="autoZero"/>
        <c:auto val="1"/>
        <c:lblOffset val="100"/>
        <c:baseTimeUnit val="years"/>
      </c:dateAx>
      <c:valAx>
        <c:axId val="776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89.79</c:v>
                </c:pt>
                <c:pt idx="1">
                  <c:v>92.69</c:v>
                </c:pt>
                <c:pt idx="2">
                  <c:v>92.36</c:v>
                </c:pt>
                <c:pt idx="3">
                  <c:v>90.48</c:v>
                </c:pt>
                <c:pt idx="4">
                  <c:v>96.11</c:v>
                </c:pt>
              </c:numCache>
            </c:numRef>
          </c:val>
        </c:ser>
        <c:dLbls>
          <c:showLegendKey val="0"/>
          <c:showVal val="0"/>
          <c:showCatName val="0"/>
          <c:showSerName val="0"/>
          <c:showPercent val="0"/>
          <c:showBubbleSize val="0"/>
        </c:dLbls>
        <c:gapWidth val="150"/>
        <c:axId val="77793920"/>
        <c:axId val="777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ser>
        <c:dLbls>
          <c:showLegendKey val="0"/>
          <c:showVal val="0"/>
          <c:showCatName val="0"/>
          <c:showSerName val="0"/>
          <c:showPercent val="0"/>
          <c:showBubbleSize val="0"/>
        </c:dLbls>
        <c:marker val="1"/>
        <c:smooth val="0"/>
        <c:axId val="77793920"/>
        <c:axId val="77796096"/>
      </c:lineChart>
      <c:dateAx>
        <c:axId val="77793920"/>
        <c:scaling>
          <c:orientation val="minMax"/>
        </c:scaling>
        <c:delete val="1"/>
        <c:axPos val="b"/>
        <c:numFmt formatCode="ge" sourceLinked="1"/>
        <c:majorTickMark val="none"/>
        <c:minorTickMark val="none"/>
        <c:tickLblPos val="none"/>
        <c:crossAx val="77796096"/>
        <c:crosses val="autoZero"/>
        <c:auto val="1"/>
        <c:lblOffset val="100"/>
        <c:baseTimeUnit val="years"/>
      </c:dateAx>
      <c:valAx>
        <c:axId val="777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48" zoomScale="80" zoomScaleNormal="8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埼玉県　川越市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Ab</v>
      </c>
      <c r="X8" s="73"/>
      <c r="Y8" s="73"/>
      <c r="Z8" s="73"/>
      <c r="AA8" s="73"/>
      <c r="AB8" s="73"/>
      <c r="AC8" s="73"/>
      <c r="AD8" s="74" t="s">
        <v>119</v>
      </c>
      <c r="AE8" s="74"/>
      <c r="AF8" s="74"/>
      <c r="AG8" s="74"/>
      <c r="AH8" s="74"/>
      <c r="AI8" s="74"/>
      <c r="AJ8" s="74"/>
      <c r="AK8" s="4"/>
      <c r="AL8" s="68">
        <f>データ!S6</f>
        <v>351654</v>
      </c>
      <c r="AM8" s="68"/>
      <c r="AN8" s="68"/>
      <c r="AO8" s="68"/>
      <c r="AP8" s="68"/>
      <c r="AQ8" s="68"/>
      <c r="AR8" s="68"/>
      <c r="AS8" s="68"/>
      <c r="AT8" s="67">
        <f>データ!T6</f>
        <v>109.13</v>
      </c>
      <c r="AU8" s="67"/>
      <c r="AV8" s="67"/>
      <c r="AW8" s="67"/>
      <c r="AX8" s="67"/>
      <c r="AY8" s="67"/>
      <c r="AZ8" s="67"/>
      <c r="BA8" s="67"/>
      <c r="BB8" s="67">
        <f>データ!U6</f>
        <v>3222.34</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77.36</v>
      </c>
      <c r="J10" s="67"/>
      <c r="K10" s="67"/>
      <c r="L10" s="67"/>
      <c r="M10" s="67"/>
      <c r="N10" s="67"/>
      <c r="O10" s="67"/>
      <c r="P10" s="67">
        <f>データ!P6</f>
        <v>87.34</v>
      </c>
      <c r="Q10" s="67"/>
      <c r="R10" s="67"/>
      <c r="S10" s="67"/>
      <c r="T10" s="67"/>
      <c r="U10" s="67"/>
      <c r="V10" s="67"/>
      <c r="W10" s="67">
        <f>データ!Q6</f>
        <v>73.709999999999994</v>
      </c>
      <c r="X10" s="67"/>
      <c r="Y10" s="67"/>
      <c r="Z10" s="67"/>
      <c r="AA10" s="67"/>
      <c r="AB10" s="67"/>
      <c r="AC10" s="67"/>
      <c r="AD10" s="68">
        <f>データ!R6</f>
        <v>1566</v>
      </c>
      <c r="AE10" s="68"/>
      <c r="AF10" s="68"/>
      <c r="AG10" s="68"/>
      <c r="AH10" s="68"/>
      <c r="AI10" s="68"/>
      <c r="AJ10" s="68"/>
      <c r="AK10" s="2"/>
      <c r="AL10" s="68">
        <f>データ!V6</f>
        <v>307312</v>
      </c>
      <c r="AM10" s="68"/>
      <c r="AN10" s="68"/>
      <c r="AO10" s="68"/>
      <c r="AP10" s="68"/>
      <c r="AQ10" s="68"/>
      <c r="AR10" s="68"/>
      <c r="AS10" s="68"/>
      <c r="AT10" s="67">
        <f>データ!W6</f>
        <v>37.39</v>
      </c>
      <c r="AU10" s="67"/>
      <c r="AV10" s="67"/>
      <c r="AW10" s="67"/>
      <c r="AX10" s="67"/>
      <c r="AY10" s="67"/>
      <c r="AZ10" s="67"/>
      <c r="BA10" s="67"/>
      <c r="BB10" s="67">
        <f>データ!X6</f>
        <v>8219.1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112011</v>
      </c>
      <c r="D6" s="34">
        <f t="shared" si="3"/>
        <v>46</v>
      </c>
      <c r="E6" s="34">
        <f t="shared" si="3"/>
        <v>17</v>
      </c>
      <c r="F6" s="34">
        <f t="shared" si="3"/>
        <v>1</v>
      </c>
      <c r="G6" s="34">
        <f t="shared" si="3"/>
        <v>0</v>
      </c>
      <c r="H6" s="34" t="str">
        <f t="shared" si="3"/>
        <v>埼玉県　川越市</v>
      </c>
      <c r="I6" s="34" t="str">
        <f t="shared" si="3"/>
        <v>法適用</v>
      </c>
      <c r="J6" s="34" t="str">
        <f t="shared" si="3"/>
        <v>下水道事業</v>
      </c>
      <c r="K6" s="34" t="str">
        <f t="shared" si="3"/>
        <v>公共下水道</v>
      </c>
      <c r="L6" s="34" t="str">
        <f t="shared" si="3"/>
        <v>Ab</v>
      </c>
      <c r="M6" s="34">
        <f t="shared" si="3"/>
        <v>0</v>
      </c>
      <c r="N6" s="35" t="str">
        <f t="shared" si="3"/>
        <v>-</v>
      </c>
      <c r="O6" s="35">
        <f t="shared" si="3"/>
        <v>77.36</v>
      </c>
      <c r="P6" s="35">
        <f t="shared" si="3"/>
        <v>87.34</v>
      </c>
      <c r="Q6" s="35">
        <f t="shared" si="3"/>
        <v>73.709999999999994</v>
      </c>
      <c r="R6" s="35">
        <f t="shared" si="3"/>
        <v>1566</v>
      </c>
      <c r="S6" s="35">
        <f t="shared" si="3"/>
        <v>351654</v>
      </c>
      <c r="T6" s="35">
        <f t="shared" si="3"/>
        <v>109.13</v>
      </c>
      <c r="U6" s="35">
        <f t="shared" si="3"/>
        <v>3222.34</v>
      </c>
      <c r="V6" s="35">
        <f t="shared" si="3"/>
        <v>307312</v>
      </c>
      <c r="W6" s="35">
        <f t="shared" si="3"/>
        <v>37.39</v>
      </c>
      <c r="X6" s="35">
        <f t="shared" si="3"/>
        <v>8219.1</v>
      </c>
      <c r="Y6" s="36">
        <f>IF(Y7="",NA(),Y7)</f>
        <v>100.4</v>
      </c>
      <c r="Z6" s="36">
        <f t="shared" ref="Z6:AH6" si="4">IF(Z7="",NA(),Z7)</f>
        <v>102.1</v>
      </c>
      <c r="AA6" s="36">
        <f t="shared" si="4"/>
        <v>104.46</v>
      </c>
      <c r="AB6" s="36">
        <f t="shared" si="4"/>
        <v>105.45</v>
      </c>
      <c r="AC6" s="36">
        <f t="shared" si="4"/>
        <v>106.18</v>
      </c>
      <c r="AD6" s="36">
        <f t="shared" si="4"/>
        <v>104.06</v>
      </c>
      <c r="AE6" s="36">
        <f t="shared" si="4"/>
        <v>104.3</v>
      </c>
      <c r="AF6" s="36">
        <f t="shared" si="4"/>
        <v>104.63</v>
      </c>
      <c r="AG6" s="36">
        <f t="shared" si="4"/>
        <v>105.91</v>
      </c>
      <c r="AH6" s="36">
        <f t="shared" si="4"/>
        <v>106.96</v>
      </c>
      <c r="AI6" s="35" t="str">
        <f>IF(AI7="","",IF(AI7="-","【-】","【"&amp;SUBSTITUTE(TEXT(AI7,"#,##0.00"),"-","△")&amp;"】"))</f>
        <v>【108.57】</v>
      </c>
      <c r="AJ6" s="35">
        <f>IF(AJ7="",NA(),AJ7)</f>
        <v>0</v>
      </c>
      <c r="AK6" s="35">
        <f t="shared" ref="AK6:AS6" si="5">IF(AK7="",NA(),AK7)</f>
        <v>0</v>
      </c>
      <c r="AL6" s="35">
        <f t="shared" si="5"/>
        <v>0</v>
      </c>
      <c r="AM6" s="35">
        <f t="shared" si="5"/>
        <v>0</v>
      </c>
      <c r="AN6" s="35">
        <f t="shared" si="5"/>
        <v>0</v>
      </c>
      <c r="AO6" s="36">
        <f t="shared" si="5"/>
        <v>4.34</v>
      </c>
      <c r="AP6" s="36">
        <f t="shared" si="5"/>
        <v>4.88</v>
      </c>
      <c r="AQ6" s="36">
        <f t="shared" si="5"/>
        <v>0.1</v>
      </c>
      <c r="AR6" s="35">
        <f t="shared" si="5"/>
        <v>0</v>
      </c>
      <c r="AS6" s="35">
        <f t="shared" si="5"/>
        <v>0</v>
      </c>
      <c r="AT6" s="35" t="str">
        <f>IF(AT7="","",IF(AT7="-","【-】","【"&amp;SUBSTITUTE(TEXT(AT7,"#,##0.00"),"-","△")&amp;"】"))</f>
        <v>【4.38】</v>
      </c>
      <c r="AU6" s="36">
        <f>IF(AU7="",NA(),AU7)</f>
        <v>233.47</v>
      </c>
      <c r="AV6" s="36">
        <f t="shared" ref="AV6:BD6" si="6">IF(AV7="",NA(),AV7)</f>
        <v>205.73</v>
      </c>
      <c r="AW6" s="36">
        <f t="shared" si="6"/>
        <v>177.2</v>
      </c>
      <c r="AX6" s="36">
        <f t="shared" si="6"/>
        <v>189.71</v>
      </c>
      <c r="AY6" s="36">
        <f t="shared" si="6"/>
        <v>222.14</v>
      </c>
      <c r="AZ6" s="36">
        <f t="shared" si="6"/>
        <v>238.87</v>
      </c>
      <c r="BA6" s="36">
        <f t="shared" si="6"/>
        <v>271.23</v>
      </c>
      <c r="BB6" s="36">
        <f t="shared" si="6"/>
        <v>72.66</v>
      </c>
      <c r="BC6" s="36">
        <f t="shared" si="6"/>
        <v>66.900000000000006</v>
      </c>
      <c r="BD6" s="36">
        <f t="shared" si="6"/>
        <v>72.739999999999995</v>
      </c>
      <c r="BE6" s="35" t="str">
        <f>IF(BE7="","",IF(BE7="-","【-】","【"&amp;SUBSTITUTE(TEXT(BE7,"#,##0.00"),"-","△")&amp;"】"))</f>
        <v>【59.95】</v>
      </c>
      <c r="BF6" s="36">
        <f>IF(BF7="",NA(),BF7)</f>
        <v>164.81</v>
      </c>
      <c r="BG6" s="36">
        <f t="shared" ref="BG6:BO6" si="7">IF(BG7="",NA(),BG7)</f>
        <v>146.19999999999999</v>
      </c>
      <c r="BH6" s="36">
        <f t="shared" si="7"/>
        <v>153.47</v>
      </c>
      <c r="BI6" s="36">
        <f t="shared" si="7"/>
        <v>172.76</v>
      </c>
      <c r="BJ6" s="36">
        <f t="shared" si="7"/>
        <v>182.89</v>
      </c>
      <c r="BK6" s="36">
        <f t="shared" si="7"/>
        <v>641.70000000000005</v>
      </c>
      <c r="BL6" s="36">
        <f t="shared" si="7"/>
        <v>624.4</v>
      </c>
      <c r="BM6" s="36">
        <f t="shared" si="7"/>
        <v>607.52</v>
      </c>
      <c r="BN6" s="36">
        <f t="shared" si="7"/>
        <v>643.19000000000005</v>
      </c>
      <c r="BO6" s="36">
        <f t="shared" si="7"/>
        <v>596.44000000000005</v>
      </c>
      <c r="BP6" s="35" t="str">
        <f>IF(BP7="","",IF(BP7="-","【-】","【"&amp;SUBSTITUTE(TEXT(BP7,"#,##0.00"),"-","△")&amp;"】"))</f>
        <v>【728.30】</v>
      </c>
      <c r="BQ6" s="36">
        <f>IF(BQ7="",NA(),BQ7)</f>
        <v>100.66</v>
      </c>
      <c r="BR6" s="36">
        <f t="shared" ref="BR6:BZ6" si="8">IF(BR7="",NA(),BR7)</f>
        <v>105.89</v>
      </c>
      <c r="BS6" s="36">
        <f t="shared" si="8"/>
        <v>106.38</v>
      </c>
      <c r="BT6" s="36">
        <f t="shared" si="8"/>
        <v>108.64</v>
      </c>
      <c r="BU6" s="36">
        <f t="shared" si="8"/>
        <v>102.29</v>
      </c>
      <c r="BV6" s="36">
        <f t="shared" si="8"/>
        <v>91.73</v>
      </c>
      <c r="BW6" s="36">
        <f t="shared" si="8"/>
        <v>92.33</v>
      </c>
      <c r="BX6" s="36">
        <f t="shared" si="8"/>
        <v>96.91</v>
      </c>
      <c r="BY6" s="36">
        <f t="shared" si="8"/>
        <v>101.54</v>
      </c>
      <c r="BZ6" s="36">
        <f t="shared" si="8"/>
        <v>102.42</v>
      </c>
      <c r="CA6" s="35" t="str">
        <f>IF(CA7="","",IF(CA7="-","【-】","【"&amp;SUBSTITUTE(TEXT(CA7,"#,##0.00"),"-","△")&amp;"】"))</f>
        <v>【100.04】</v>
      </c>
      <c r="CB6" s="36">
        <f>IF(CB7="",NA(),CB7)</f>
        <v>89.79</v>
      </c>
      <c r="CC6" s="36">
        <f t="shared" ref="CC6:CK6" si="9">IF(CC7="",NA(),CC7)</f>
        <v>92.69</v>
      </c>
      <c r="CD6" s="36">
        <f t="shared" si="9"/>
        <v>92.36</v>
      </c>
      <c r="CE6" s="36">
        <f t="shared" si="9"/>
        <v>90.48</v>
      </c>
      <c r="CF6" s="36">
        <f t="shared" si="9"/>
        <v>96.11</v>
      </c>
      <c r="CG6" s="36">
        <f t="shared" si="9"/>
        <v>123.91</v>
      </c>
      <c r="CH6" s="36">
        <f t="shared" si="9"/>
        <v>123.69</v>
      </c>
      <c r="CI6" s="36">
        <f t="shared" si="9"/>
        <v>120.5</v>
      </c>
      <c r="CJ6" s="36">
        <f t="shared" si="9"/>
        <v>116.15</v>
      </c>
      <c r="CK6" s="36">
        <f t="shared" si="9"/>
        <v>116.2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69.03</v>
      </c>
      <c r="CS6" s="36">
        <f t="shared" si="10"/>
        <v>70.16</v>
      </c>
      <c r="CT6" s="36">
        <f t="shared" si="10"/>
        <v>69.95</v>
      </c>
      <c r="CU6" s="36">
        <f t="shared" si="10"/>
        <v>72.239999999999995</v>
      </c>
      <c r="CV6" s="36">
        <f t="shared" si="10"/>
        <v>69.23</v>
      </c>
      <c r="CW6" s="35" t="str">
        <f>IF(CW7="","",IF(CW7="-","【-】","【"&amp;SUBSTITUTE(TEXT(CW7,"#,##0.00"),"-","△")&amp;"】"))</f>
        <v>【60.09】</v>
      </c>
      <c r="CX6" s="36">
        <f>IF(CX7="",NA(),CX7)</f>
        <v>97.74</v>
      </c>
      <c r="CY6" s="36">
        <f t="shared" ref="CY6:DG6" si="11">IF(CY7="",NA(),CY7)</f>
        <v>97.69</v>
      </c>
      <c r="CZ6" s="36">
        <f t="shared" si="11"/>
        <v>97.76</v>
      </c>
      <c r="DA6" s="36">
        <f t="shared" si="11"/>
        <v>97.86</v>
      </c>
      <c r="DB6" s="36">
        <f t="shared" si="11"/>
        <v>97.52</v>
      </c>
      <c r="DC6" s="36">
        <f t="shared" si="11"/>
        <v>96.87</v>
      </c>
      <c r="DD6" s="36">
        <f t="shared" si="11"/>
        <v>96.82</v>
      </c>
      <c r="DE6" s="36">
        <f t="shared" si="11"/>
        <v>96.69</v>
      </c>
      <c r="DF6" s="36">
        <f t="shared" si="11"/>
        <v>96.84</v>
      </c>
      <c r="DG6" s="36">
        <f t="shared" si="11"/>
        <v>96.84</v>
      </c>
      <c r="DH6" s="35" t="str">
        <f>IF(DH7="","",IF(DH7="-","【-】","【"&amp;SUBSTITUTE(TEXT(DH7,"#,##0.00"),"-","△")&amp;"】"))</f>
        <v>【94.90】</v>
      </c>
      <c r="DI6" s="36">
        <f>IF(DI7="",NA(),DI7)</f>
        <v>16.41</v>
      </c>
      <c r="DJ6" s="36">
        <f t="shared" ref="DJ6:DR6" si="12">IF(DJ7="",NA(),DJ7)</f>
        <v>18.02</v>
      </c>
      <c r="DK6" s="36">
        <f t="shared" si="12"/>
        <v>25.71</v>
      </c>
      <c r="DL6" s="36">
        <f t="shared" si="12"/>
        <v>27.57</v>
      </c>
      <c r="DM6" s="36">
        <f t="shared" si="12"/>
        <v>29.61</v>
      </c>
      <c r="DN6" s="36">
        <f t="shared" si="12"/>
        <v>17.25</v>
      </c>
      <c r="DO6" s="36">
        <f t="shared" si="12"/>
        <v>17.37</v>
      </c>
      <c r="DP6" s="36">
        <f t="shared" si="12"/>
        <v>25.54</v>
      </c>
      <c r="DQ6" s="36">
        <f t="shared" si="12"/>
        <v>22.87</v>
      </c>
      <c r="DR6" s="36">
        <f t="shared" si="12"/>
        <v>28.42</v>
      </c>
      <c r="DS6" s="35" t="str">
        <f>IF(DS7="","",IF(DS7="-","【-】","【"&amp;SUBSTITUTE(TEXT(DS7,"#,##0.00"),"-","△")&amp;"】"))</f>
        <v>【37.36】</v>
      </c>
      <c r="DT6" s="36">
        <f>IF(DT7="",NA(),DT7)</f>
        <v>4.68</v>
      </c>
      <c r="DU6" s="36">
        <f t="shared" ref="DU6:EC6" si="13">IF(DU7="",NA(),DU7)</f>
        <v>5.66</v>
      </c>
      <c r="DV6" s="36">
        <f t="shared" si="13"/>
        <v>6.31</v>
      </c>
      <c r="DW6" s="36">
        <f t="shared" si="13"/>
        <v>1.52</v>
      </c>
      <c r="DX6" s="36">
        <f t="shared" si="13"/>
        <v>3.77</v>
      </c>
      <c r="DY6" s="36">
        <f t="shared" si="13"/>
        <v>1.32</v>
      </c>
      <c r="DZ6" s="36">
        <f t="shared" si="13"/>
        <v>1.51</v>
      </c>
      <c r="EA6" s="36">
        <f t="shared" si="13"/>
        <v>1.39</v>
      </c>
      <c r="EB6" s="36">
        <f t="shared" si="13"/>
        <v>1.2</v>
      </c>
      <c r="EC6" s="36">
        <f t="shared" si="13"/>
        <v>3.01</v>
      </c>
      <c r="ED6" s="35" t="str">
        <f>IF(ED7="","",IF(ED7="-","【-】","【"&amp;SUBSTITUTE(TEXT(ED7,"#,##0.00"),"-","△")&amp;"】"))</f>
        <v>【4.96】</v>
      </c>
      <c r="EE6" s="36">
        <f>IF(EE7="",NA(),EE7)</f>
        <v>0.41</v>
      </c>
      <c r="EF6" s="36">
        <f t="shared" ref="EF6:EN6" si="14">IF(EF7="",NA(),EF7)</f>
        <v>0.19</v>
      </c>
      <c r="EG6" s="36">
        <f t="shared" si="14"/>
        <v>0.27</v>
      </c>
      <c r="EH6" s="36">
        <f t="shared" si="14"/>
        <v>0.31</v>
      </c>
      <c r="EI6" s="36">
        <f t="shared" si="14"/>
        <v>0.23</v>
      </c>
      <c r="EJ6" s="36">
        <f t="shared" si="14"/>
        <v>0.1</v>
      </c>
      <c r="EK6" s="36">
        <f t="shared" si="14"/>
        <v>0.08</v>
      </c>
      <c r="EL6" s="36">
        <f t="shared" si="14"/>
        <v>0.1</v>
      </c>
      <c r="EM6" s="36">
        <f t="shared" si="14"/>
        <v>0.11</v>
      </c>
      <c r="EN6" s="36">
        <f t="shared" si="14"/>
        <v>0.13</v>
      </c>
      <c r="EO6" s="35" t="str">
        <f>IF(EO7="","",IF(EO7="-","【-】","【"&amp;SUBSTITUTE(TEXT(EO7,"#,##0.00"),"-","△")&amp;"】"))</f>
        <v>【0.27】</v>
      </c>
    </row>
    <row r="7" spans="1:148" s="37" customFormat="1">
      <c r="A7" s="29"/>
      <c r="B7" s="38">
        <v>2016</v>
      </c>
      <c r="C7" s="38">
        <v>112011</v>
      </c>
      <c r="D7" s="38">
        <v>46</v>
      </c>
      <c r="E7" s="38">
        <v>17</v>
      </c>
      <c r="F7" s="38">
        <v>1</v>
      </c>
      <c r="G7" s="38">
        <v>0</v>
      </c>
      <c r="H7" s="38" t="s">
        <v>108</v>
      </c>
      <c r="I7" s="38" t="s">
        <v>109</v>
      </c>
      <c r="J7" s="38" t="s">
        <v>110</v>
      </c>
      <c r="K7" s="38" t="s">
        <v>111</v>
      </c>
      <c r="L7" s="38" t="s">
        <v>112</v>
      </c>
      <c r="M7" s="38"/>
      <c r="N7" s="39" t="s">
        <v>113</v>
      </c>
      <c r="O7" s="39">
        <v>77.36</v>
      </c>
      <c r="P7" s="39">
        <v>87.34</v>
      </c>
      <c r="Q7" s="39">
        <v>73.709999999999994</v>
      </c>
      <c r="R7" s="39">
        <v>1566</v>
      </c>
      <c r="S7" s="39">
        <v>351654</v>
      </c>
      <c r="T7" s="39">
        <v>109.13</v>
      </c>
      <c r="U7" s="39">
        <v>3222.34</v>
      </c>
      <c r="V7" s="39">
        <v>307312</v>
      </c>
      <c r="W7" s="39">
        <v>37.39</v>
      </c>
      <c r="X7" s="39">
        <v>8219.1</v>
      </c>
      <c r="Y7" s="39">
        <v>100.4</v>
      </c>
      <c r="Z7" s="39">
        <v>102.1</v>
      </c>
      <c r="AA7" s="39">
        <v>104.46</v>
      </c>
      <c r="AB7" s="39">
        <v>105.45</v>
      </c>
      <c r="AC7" s="39">
        <v>106.18</v>
      </c>
      <c r="AD7" s="39">
        <v>104.06</v>
      </c>
      <c r="AE7" s="39">
        <v>104.3</v>
      </c>
      <c r="AF7" s="39">
        <v>104.63</v>
      </c>
      <c r="AG7" s="39">
        <v>105.91</v>
      </c>
      <c r="AH7" s="39">
        <v>106.96</v>
      </c>
      <c r="AI7" s="39">
        <v>108.57</v>
      </c>
      <c r="AJ7" s="39">
        <v>0</v>
      </c>
      <c r="AK7" s="39">
        <v>0</v>
      </c>
      <c r="AL7" s="39">
        <v>0</v>
      </c>
      <c r="AM7" s="39">
        <v>0</v>
      </c>
      <c r="AN7" s="39">
        <v>0</v>
      </c>
      <c r="AO7" s="39">
        <v>4.34</v>
      </c>
      <c r="AP7" s="39">
        <v>4.88</v>
      </c>
      <c r="AQ7" s="39">
        <v>0.1</v>
      </c>
      <c r="AR7" s="39">
        <v>0</v>
      </c>
      <c r="AS7" s="39">
        <v>0</v>
      </c>
      <c r="AT7" s="39">
        <v>4.38</v>
      </c>
      <c r="AU7" s="39">
        <v>233.47</v>
      </c>
      <c r="AV7" s="39">
        <v>205.73</v>
      </c>
      <c r="AW7" s="39">
        <v>177.2</v>
      </c>
      <c r="AX7" s="39">
        <v>189.71</v>
      </c>
      <c r="AY7" s="39">
        <v>222.14</v>
      </c>
      <c r="AZ7" s="39">
        <v>238.87</v>
      </c>
      <c r="BA7" s="39">
        <v>271.23</v>
      </c>
      <c r="BB7" s="39">
        <v>72.66</v>
      </c>
      <c r="BC7" s="39">
        <v>66.900000000000006</v>
      </c>
      <c r="BD7" s="39">
        <v>72.739999999999995</v>
      </c>
      <c r="BE7" s="39">
        <v>59.95</v>
      </c>
      <c r="BF7" s="39">
        <v>164.81</v>
      </c>
      <c r="BG7" s="39">
        <v>146.19999999999999</v>
      </c>
      <c r="BH7" s="39">
        <v>153.47</v>
      </c>
      <c r="BI7" s="39">
        <v>172.76</v>
      </c>
      <c r="BJ7" s="39">
        <v>182.89</v>
      </c>
      <c r="BK7" s="39">
        <v>641.70000000000005</v>
      </c>
      <c r="BL7" s="39">
        <v>624.4</v>
      </c>
      <c r="BM7" s="39">
        <v>607.52</v>
      </c>
      <c r="BN7" s="39">
        <v>643.19000000000005</v>
      </c>
      <c r="BO7" s="39">
        <v>596.44000000000005</v>
      </c>
      <c r="BP7" s="39">
        <v>728.3</v>
      </c>
      <c r="BQ7" s="39">
        <v>100.66</v>
      </c>
      <c r="BR7" s="39">
        <v>105.89</v>
      </c>
      <c r="BS7" s="39">
        <v>106.38</v>
      </c>
      <c r="BT7" s="39">
        <v>108.64</v>
      </c>
      <c r="BU7" s="39">
        <v>102.29</v>
      </c>
      <c r="BV7" s="39">
        <v>91.73</v>
      </c>
      <c r="BW7" s="39">
        <v>92.33</v>
      </c>
      <c r="BX7" s="39">
        <v>96.91</v>
      </c>
      <c r="BY7" s="39">
        <v>101.54</v>
      </c>
      <c r="BZ7" s="39">
        <v>102.42</v>
      </c>
      <c r="CA7" s="39">
        <v>100.04</v>
      </c>
      <c r="CB7" s="39">
        <v>89.79</v>
      </c>
      <c r="CC7" s="39">
        <v>92.69</v>
      </c>
      <c r="CD7" s="39">
        <v>92.36</v>
      </c>
      <c r="CE7" s="39">
        <v>90.48</v>
      </c>
      <c r="CF7" s="39">
        <v>96.11</v>
      </c>
      <c r="CG7" s="39">
        <v>123.91</v>
      </c>
      <c r="CH7" s="39">
        <v>123.69</v>
      </c>
      <c r="CI7" s="39">
        <v>120.5</v>
      </c>
      <c r="CJ7" s="39">
        <v>116.15</v>
      </c>
      <c r="CK7" s="39">
        <v>116.2</v>
      </c>
      <c r="CL7" s="39">
        <v>137.82</v>
      </c>
      <c r="CM7" s="39" t="s">
        <v>113</v>
      </c>
      <c r="CN7" s="39" t="s">
        <v>113</v>
      </c>
      <c r="CO7" s="39" t="s">
        <v>113</v>
      </c>
      <c r="CP7" s="39" t="s">
        <v>113</v>
      </c>
      <c r="CQ7" s="39" t="s">
        <v>113</v>
      </c>
      <c r="CR7" s="39">
        <v>69.03</v>
      </c>
      <c r="CS7" s="39">
        <v>70.16</v>
      </c>
      <c r="CT7" s="39">
        <v>69.95</v>
      </c>
      <c r="CU7" s="39">
        <v>72.239999999999995</v>
      </c>
      <c r="CV7" s="39">
        <v>69.23</v>
      </c>
      <c r="CW7" s="39">
        <v>60.09</v>
      </c>
      <c r="CX7" s="39">
        <v>97.74</v>
      </c>
      <c r="CY7" s="39">
        <v>97.69</v>
      </c>
      <c r="CZ7" s="39">
        <v>97.76</v>
      </c>
      <c r="DA7" s="39">
        <v>97.86</v>
      </c>
      <c r="DB7" s="39">
        <v>97.52</v>
      </c>
      <c r="DC7" s="39">
        <v>96.87</v>
      </c>
      <c r="DD7" s="39">
        <v>96.82</v>
      </c>
      <c r="DE7" s="39">
        <v>96.69</v>
      </c>
      <c r="DF7" s="39">
        <v>96.84</v>
      </c>
      <c r="DG7" s="39">
        <v>96.84</v>
      </c>
      <c r="DH7" s="39">
        <v>94.9</v>
      </c>
      <c r="DI7" s="39">
        <v>16.41</v>
      </c>
      <c r="DJ7" s="39">
        <v>18.02</v>
      </c>
      <c r="DK7" s="39">
        <v>25.71</v>
      </c>
      <c r="DL7" s="39">
        <v>27.57</v>
      </c>
      <c r="DM7" s="39">
        <v>29.61</v>
      </c>
      <c r="DN7" s="39">
        <v>17.25</v>
      </c>
      <c r="DO7" s="39">
        <v>17.37</v>
      </c>
      <c r="DP7" s="39">
        <v>25.54</v>
      </c>
      <c r="DQ7" s="39">
        <v>22.87</v>
      </c>
      <c r="DR7" s="39">
        <v>28.42</v>
      </c>
      <c r="DS7" s="39">
        <v>37.36</v>
      </c>
      <c r="DT7" s="39">
        <v>4.68</v>
      </c>
      <c r="DU7" s="39">
        <v>5.66</v>
      </c>
      <c r="DV7" s="39">
        <v>6.31</v>
      </c>
      <c r="DW7" s="39">
        <v>1.52</v>
      </c>
      <c r="DX7" s="39">
        <v>3.77</v>
      </c>
      <c r="DY7" s="39">
        <v>1.32</v>
      </c>
      <c r="DZ7" s="39">
        <v>1.51</v>
      </c>
      <c r="EA7" s="39">
        <v>1.39</v>
      </c>
      <c r="EB7" s="39">
        <v>1.2</v>
      </c>
      <c r="EC7" s="39">
        <v>3.01</v>
      </c>
      <c r="ED7" s="39">
        <v>4.96</v>
      </c>
      <c r="EE7" s="39">
        <v>0.41</v>
      </c>
      <c r="EF7" s="39">
        <v>0.19</v>
      </c>
      <c r="EG7" s="39">
        <v>0.27</v>
      </c>
      <c r="EH7" s="39">
        <v>0.31</v>
      </c>
      <c r="EI7" s="39">
        <v>0.23</v>
      </c>
      <c r="EJ7" s="39">
        <v>0.1</v>
      </c>
      <c r="EK7" s="39">
        <v>0.08</v>
      </c>
      <c r="EL7" s="39">
        <v>0.1</v>
      </c>
      <c r="EM7" s="39">
        <v>0.11</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川越市上下水道局</cp:lastModifiedBy>
  <cp:lastPrinted>2018-02-13T00:42:21Z</cp:lastPrinted>
  <dcterms:created xsi:type="dcterms:W3CDTF">2017-12-25T01:50:19Z</dcterms:created>
  <dcterms:modified xsi:type="dcterms:W3CDTF">2018-02-13T00:44:37Z</dcterms:modified>
  <cp:category/>
</cp:coreProperties>
</file>